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C:\Users\Planeación\Desktop\"/>
    </mc:Choice>
  </mc:AlternateContent>
  <xr:revisionPtr revIDLastSave="0" documentId="13_ncr:1_{C04503A0-6992-4DDA-9B53-8F51032E135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JECUCION PRESUPUESTAL 2020" sheetId="2" r:id="rId1"/>
    <sheet name="EJECUCION FUNCIONAMIENTO 2020" sheetId="1" r:id="rId2"/>
    <sheet name="EJECUCION INVERSION 2020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3" i="1"/>
  <c r="I2" i="1"/>
  <c r="G3" i="3"/>
  <c r="J3" i="3" l="1"/>
  <c r="J2" i="3"/>
  <c r="I3" i="3"/>
  <c r="I2" i="3"/>
  <c r="G2" i="3"/>
  <c r="F3" i="3"/>
  <c r="F2" i="3"/>
  <c r="E4" i="3"/>
  <c r="D3" i="2" s="1"/>
  <c r="H4" i="3"/>
  <c r="H3" i="2" s="1"/>
  <c r="D4" i="3"/>
  <c r="B3" i="2" s="1"/>
  <c r="J3" i="1"/>
  <c r="J4" i="1"/>
  <c r="J2" i="1"/>
  <c r="E5" i="1"/>
  <c r="G3" i="1"/>
  <c r="G4" i="1"/>
  <c r="G2" i="1"/>
  <c r="F3" i="1"/>
  <c r="F4" i="1"/>
  <c r="F2" i="1"/>
  <c r="H5" i="1"/>
  <c r="H2" i="2" s="1"/>
  <c r="F5" i="1" l="1"/>
  <c r="F2" i="2" s="1"/>
  <c r="J5" i="1"/>
  <c r="J3" i="2"/>
  <c r="G4" i="3"/>
  <c r="G3" i="2" s="1"/>
  <c r="D2" i="2"/>
  <c r="J2" i="2" s="1"/>
  <c r="J4" i="3"/>
  <c r="I5" i="1"/>
  <c r="I2" i="2" s="1"/>
  <c r="G5" i="1"/>
  <c r="G2" i="2" s="1"/>
  <c r="H4" i="2"/>
  <c r="I4" i="3"/>
  <c r="I3" i="2" s="1"/>
  <c r="F4" i="3"/>
  <c r="F3" i="2" s="1"/>
  <c r="F4" i="2" s="1"/>
  <c r="D4" i="2" l="1"/>
  <c r="E2" i="2" s="1"/>
  <c r="I4" i="2"/>
  <c r="J4" i="2" l="1"/>
  <c r="E3" i="2"/>
  <c r="E4" i="2" s="1"/>
  <c r="D5" i="1" l="1"/>
  <c r="B2" i="2" s="1"/>
  <c r="B4" i="2" l="1"/>
  <c r="C2" i="2" s="1"/>
  <c r="C3" i="2" l="1"/>
  <c r="C4" i="2" s="1"/>
  <c r="G4" i="2"/>
</calcChain>
</file>

<file path=xl/sharedStrings.xml><?xml version="1.0" encoding="utf-8"?>
<sst xmlns="http://schemas.openxmlformats.org/spreadsheetml/2006/main" count="45" uniqueCount="28">
  <si>
    <t>Fuente</t>
  </si>
  <si>
    <t>Situación</t>
  </si>
  <si>
    <t>Rec</t>
  </si>
  <si>
    <t>% de Ejecución</t>
  </si>
  <si>
    <t>Nación</t>
  </si>
  <si>
    <t>CSF</t>
  </si>
  <si>
    <t>SSF</t>
  </si>
  <si>
    <t>Propios</t>
  </si>
  <si>
    <t>TOTAL FUNCIONAMIENTO</t>
  </si>
  <si>
    <r>
      <t>TOTAL INVERSION</t>
    </r>
    <r>
      <rPr>
        <sz val="8"/>
        <color rgb="FF000000"/>
        <rFont val="Arial"/>
        <family val="2"/>
      </rPr>
      <t> </t>
    </r>
  </si>
  <si>
    <t>CONCEPTO</t>
  </si>
  <si>
    <t>Funcionamiento</t>
  </si>
  <si>
    <t>Inversión</t>
  </si>
  <si>
    <t>TOTAL PRESUPUESTO</t>
  </si>
  <si>
    <t>% Participacion</t>
  </si>
  <si>
    <t>Apropiación INICIAL</t>
  </si>
  <si>
    <t>Aropiacion Final</t>
  </si>
  <si>
    <t>Diferencia</t>
  </si>
  <si>
    <t>%</t>
  </si>
  <si>
    <t>No ejecutado</t>
  </si>
  <si>
    <t>Total Ejecutado</t>
  </si>
  <si>
    <t>Presupuesto Inicial</t>
  </si>
  <si>
    <t>Presupuesto Final</t>
  </si>
  <si>
    <t>Adicion o Reduccion</t>
  </si>
  <si>
    <t>No Ejecutado</t>
  </si>
  <si>
    <t>EJECUTADO</t>
  </si>
  <si>
    <t>%
Crecimiento</t>
  </si>
  <si>
    <t>Ejecutado
II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</si>
</sst>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[$$-240A]\ * #,##0.00_-;\-[$$-240A]\ * #,##0.00_-;_-[$$-240A]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9" fontId="2" fillId="0" borderId="4" xfId="1" applyFont="1" applyBorder="1" applyAlignment="1">
      <alignment horizontal="center" vertical="center"/>
    </xf>
    <xf numFmtId="9" fontId="2" fillId="4" borderId="4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9" fontId="3" fillId="0" borderId="4" xfId="1" applyFont="1" applyBorder="1" applyAlignment="1">
      <alignment horizontal="center" vertical="center"/>
    </xf>
    <xf numFmtId="9" fontId="2" fillId="5" borderId="4" xfId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4" fontId="3" fillId="0" borderId="4" xfId="2" applyFont="1" applyBorder="1" applyAlignment="1">
      <alignment vertic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workbookViewId="0">
      <selection activeCell="H12" sqref="H12"/>
    </sheetView>
  </sheetViews>
  <sheetFormatPr baseColWidth="10" defaultRowHeight="15" x14ac:dyDescent="0.25"/>
  <cols>
    <col min="1" max="1" width="17.42578125" customWidth="1"/>
    <col min="2" max="2" width="17.5703125" customWidth="1"/>
    <col min="3" max="3" width="12.140625" customWidth="1"/>
    <col min="4" max="4" width="17.5703125" customWidth="1"/>
    <col min="5" max="5" width="12" customWidth="1"/>
    <col min="6" max="6" width="17.5703125" customWidth="1"/>
    <col min="7" max="7" width="12.140625" customWidth="1"/>
    <col min="8" max="9" width="17.5703125" customWidth="1"/>
    <col min="10" max="10" width="11.42578125" customWidth="1"/>
  </cols>
  <sheetData>
    <row r="1" spans="1:10" ht="27.75" customHeight="1" thickBot="1" x14ac:dyDescent="0.3">
      <c r="A1" s="10" t="s">
        <v>10</v>
      </c>
      <c r="B1" s="12" t="s">
        <v>21</v>
      </c>
      <c r="C1" s="19" t="s">
        <v>14</v>
      </c>
      <c r="D1" s="19" t="s">
        <v>22</v>
      </c>
      <c r="E1" s="12" t="s">
        <v>14</v>
      </c>
      <c r="F1" s="19" t="s">
        <v>23</v>
      </c>
      <c r="G1" s="19" t="s">
        <v>18</v>
      </c>
      <c r="H1" s="12" t="s">
        <v>20</v>
      </c>
      <c r="I1" s="12" t="s">
        <v>19</v>
      </c>
      <c r="J1" s="12" t="s">
        <v>3</v>
      </c>
    </row>
    <row r="2" spans="1:10" ht="15.75" thickBot="1" x14ac:dyDescent="0.3">
      <c r="A2" s="14" t="s">
        <v>11</v>
      </c>
      <c r="B2" s="6">
        <f>+'EJECUCION FUNCIONAMIENTO 2020'!D5</f>
        <v>6544123383</v>
      </c>
      <c r="C2" s="16">
        <f>+B2/$B$4</f>
        <v>0.56650785078371468</v>
      </c>
      <c r="D2" s="6">
        <f>+'EJECUCION FUNCIONAMIENTO 2020'!E5</f>
        <v>8688198512</v>
      </c>
      <c r="E2" s="16">
        <f>+D2/$D$4</f>
        <v>0.63437114210620738</v>
      </c>
      <c r="F2" s="6">
        <f>+'EJECUCION FUNCIONAMIENTO 2020'!F5</f>
        <v>2144075129</v>
      </c>
      <c r="G2" s="16">
        <f>+'EJECUCION FUNCIONAMIENTO 2020'!G5</f>
        <v>0.50328968032599364</v>
      </c>
      <c r="H2" s="6">
        <f>+'EJECUCION FUNCIONAMIENTO 2020'!H5</f>
        <v>3131366201.4200001</v>
      </c>
      <c r="I2" s="6">
        <f>+'EJECUCION FUNCIONAMIENTO 2020'!I5</f>
        <v>5556832310.5799999</v>
      </c>
      <c r="J2" s="8">
        <f>+H2/D2</f>
        <v>0.36041605139373917</v>
      </c>
    </row>
    <row r="3" spans="1:10" ht="15.75" thickBot="1" x14ac:dyDescent="0.3">
      <c r="A3" s="14" t="s">
        <v>12</v>
      </c>
      <c r="B3" s="6">
        <f>+'EJECUCION INVERSION 2020'!D4</f>
        <v>5007567161</v>
      </c>
      <c r="C3" s="16">
        <f>+B3/$B$4</f>
        <v>0.43349214921628532</v>
      </c>
      <c r="D3" s="6">
        <f>+'EJECUCION INVERSION 2020'!E4</f>
        <v>5007567161</v>
      </c>
      <c r="E3" s="16">
        <f>+D3/$D$4</f>
        <v>0.36562885789379262</v>
      </c>
      <c r="F3" s="6">
        <f>+'EJECUCION INVERSION 2020'!F4</f>
        <v>0</v>
      </c>
      <c r="G3" s="16">
        <f>+'EJECUCION INVERSION 2020'!G4</f>
        <v>0</v>
      </c>
      <c r="H3" s="6">
        <f>+'EJECUCION INVERSION 2020'!H4</f>
        <v>769263101</v>
      </c>
      <c r="I3" s="6">
        <f>+'EJECUCION INVERSION 2020'!I4</f>
        <v>-4238304060</v>
      </c>
      <c r="J3" s="8">
        <f t="shared" ref="J3:J4" si="0">+H3/D3</f>
        <v>0.15362012655390525</v>
      </c>
    </row>
    <row r="4" spans="1:10" ht="24" customHeight="1" thickBot="1" x14ac:dyDescent="0.3">
      <c r="A4" s="15" t="s">
        <v>13</v>
      </c>
      <c r="B4" s="7">
        <f>SUM(B2:B3)</f>
        <v>11551690544</v>
      </c>
      <c r="C4" s="8">
        <f>SUM(C2:C3)</f>
        <v>1</v>
      </c>
      <c r="D4" s="7">
        <f t="shared" ref="D4:I4" si="1">SUM(D2:D3)</f>
        <v>13695765673</v>
      </c>
      <c r="E4" s="8">
        <f>SUM(E2:E3)</f>
        <v>1</v>
      </c>
      <c r="F4" s="7">
        <f t="shared" si="1"/>
        <v>2144075129</v>
      </c>
      <c r="G4" s="8">
        <f>+(D4-B4)/B4</f>
        <v>0.18560704347413828</v>
      </c>
      <c r="H4" s="7">
        <f t="shared" si="1"/>
        <v>3900629302.4200001</v>
      </c>
      <c r="I4" s="7">
        <f t="shared" si="1"/>
        <v>1318528250.5799999</v>
      </c>
      <c r="J4" s="17">
        <f t="shared" si="0"/>
        <v>0.2848054935774601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"/>
  <sheetViews>
    <sheetView workbookViewId="0">
      <selection activeCell="F5" sqref="F5"/>
    </sheetView>
  </sheetViews>
  <sheetFormatPr baseColWidth="10" defaultRowHeight="15" x14ac:dyDescent="0.25"/>
  <cols>
    <col min="3" max="3" width="9.5703125" customWidth="1"/>
    <col min="4" max="6" width="18" customWidth="1"/>
    <col min="7" max="7" width="9.7109375" customWidth="1"/>
    <col min="8" max="8" width="17.140625" customWidth="1"/>
    <col min="9" max="9" width="17" customWidth="1"/>
  </cols>
  <sheetData>
    <row r="1" spans="1:10" ht="23.25" thickBot="1" x14ac:dyDescent="0.3">
      <c r="A1" s="1" t="s">
        <v>0</v>
      </c>
      <c r="B1" s="2" t="s">
        <v>1</v>
      </c>
      <c r="C1" s="2" t="s">
        <v>2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25</v>
      </c>
      <c r="I1" s="3" t="s">
        <v>19</v>
      </c>
      <c r="J1" s="3" t="s">
        <v>3</v>
      </c>
    </row>
    <row r="2" spans="1:10" ht="15.75" thickBot="1" x14ac:dyDescent="0.3">
      <c r="A2" s="4" t="s">
        <v>4</v>
      </c>
      <c r="B2" s="5" t="s">
        <v>5</v>
      </c>
      <c r="C2" s="5">
        <v>10</v>
      </c>
      <c r="D2" s="6">
        <v>4260121383</v>
      </c>
      <c r="E2" s="6">
        <v>6404196512</v>
      </c>
      <c r="F2" s="6">
        <f>+E2-D2</f>
        <v>2144075129</v>
      </c>
      <c r="G2" s="16">
        <f>+(E2-D2)/D2</f>
        <v>0.50328968032599364</v>
      </c>
      <c r="H2" s="6">
        <v>2535844088.6900001</v>
      </c>
      <c r="I2" s="6">
        <f>+E2-H2</f>
        <v>3868352423.3099999</v>
      </c>
      <c r="J2" s="8">
        <f>+H2/E2</f>
        <v>0.39596600197049042</v>
      </c>
    </row>
    <row r="3" spans="1:10" ht="15.75" thickBot="1" x14ac:dyDescent="0.3">
      <c r="A3" s="4" t="s">
        <v>4</v>
      </c>
      <c r="B3" s="5" t="s">
        <v>6</v>
      </c>
      <c r="C3" s="5">
        <v>11</v>
      </c>
      <c r="D3" s="6">
        <v>10197000</v>
      </c>
      <c r="E3" s="6">
        <v>10197000</v>
      </c>
      <c r="F3" s="6">
        <f t="shared" ref="F3:F4" si="0">+E3-D3</f>
        <v>0</v>
      </c>
      <c r="G3" s="16">
        <f t="shared" ref="G3:G4" si="1">+(E3-D3)/D3</f>
        <v>0</v>
      </c>
      <c r="H3" s="6">
        <v>0</v>
      </c>
      <c r="I3" s="6">
        <f t="shared" ref="I3:I4" si="2">+E3-H3</f>
        <v>10197000</v>
      </c>
      <c r="J3" s="8">
        <f t="shared" ref="J3:J5" si="3">+H3/E3</f>
        <v>0</v>
      </c>
    </row>
    <row r="4" spans="1:10" ht="15.75" thickBot="1" x14ac:dyDescent="0.3">
      <c r="A4" s="4" t="s">
        <v>7</v>
      </c>
      <c r="B4" s="5" t="s">
        <v>5</v>
      </c>
      <c r="C4" s="5">
        <v>20</v>
      </c>
      <c r="D4" s="6">
        <v>2273805000</v>
      </c>
      <c r="E4" s="6">
        <v>2273805000</v>
      </c>
      <c r="F4" s="6">
        <f t="shared" si="0"/>
        <v>0</v>
      </c>
      <c r="G4" s="16">
        <f t="shared" si="1"/>
        <v>0</v>
      </c>
      <c r="H4" s="26">
        <v>595522112.73000002</v>
      </c>
      <c r="I4" s="6">
        <f t="shared" si="2"/>
        <v>1678282887.27</v>
      </c>
      <c r="J4" s="8">
        <f t="shared" si="3"/>
        <v>0.26190553399697863</v>
      </c>
    </row>
    <row r="5" spans="1:10" ht="15.75" thickBot="1" x14ac:dyDescent="0.3">
      <c r="A5" s="20" t="s">
        <v>8</v>
      </c>
      <c r="B5" s="21"/>
      <c r="C5" s="22"/>
      <c r="D5" s="7">
        <f t="shared" ref="D5:I5" si="4">SUM(D2:D4)</f>
        <v>6544123383</v>
      </c>
      <c r="E5" s="7">
        <f t="shared" si="4"/>
        <v>8688198512</v>
      </c>
      <c r="F5" s="7">
        <f t="shared" si="4"/>
        <v>2144075129</v>
      </c>
      <c r="G5" s="8">
        <f t="shared" si="4"/>
        <v>0.50328968032599364</v>
      </c>
      <c r="H5" s="7">
        <f t="shared" si="4"/>
        <v>3131366201.4200001</v>
      </c>
      <c r="I5" s="7">
        <f t="shared" si="4"/>
        <v>5556832310.5799999</v>
      </c>
      <c r="J5" s="9">
        <f t="shared" si="3"/>
        <v>0.36041605139373917</v>
      </c>
    </row>
  </sheetData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"/>
  <sheetViews>
    <sheetView topLeftCell="A2" workbookViewId="0">
      <selection activeCell="I8" sqref="I8"/>
    </sheetView>
  </sheetViews>
  <sheetFormatPr baseColWidth="10" defaultRowHeight="15" x14ac:dyDescent="0.25"/>
  <cols>
    <col min="4" max="6" width="17.42578125" customWidth="1"/>
    <col min="7" max="7" width="11.42578125" customWidth="1"/>
    <col min="8" max="9" width="17.42578125" customWidth="1"/>
  </cols>
  <sheetData>
    <row r="1" spans="1:10" ht="23.25" thickBot="1" x14ac:dyDescent="0.3">
      <c r="A1" s="10" t="s">
        <v>0</v>
      </c>
      <c r="B1" s="11" t="s">
        <v>1</v>
      </c>
      <c r="C1" s="11" t="s">
        <v>2</v>
      </c>
      <c r="D1" s="12" t="s">
        <v>21</v>
      </c>
      <c r="E1" s="18" t="s">
        <v>22</v>
      </c>
      <c r="F1" s="12" t="s">
        <v>23</v>
      </c>
      <c r="G1" s="19" t="s">
        <v>26</v>
      </c>
      <c r="H1" s="18" t="s">
        <v>27</v>
      </c>
      <c r="I1" s="12" t="s">
        <v>24</v>
      </c>
      <c r="J1" s="12" t="s">
        <v>3</v>
      </c>
    </row>
    <row r="2" spans="1:10" ht="15.75" thickBot="1" x14ac:dyDescent="0.3">
      <c r="A2" s="4" t="s">
        <v>4</v>
      </c>
      <c r="B2" s="5" t="s">
        <v>5</v>
      </c>
      <c r="C2" s="5">
        <v>10</v>
      </c>
      <c r="D2" s="6">
        <v>1007567161</v>
      </c>
      <c r="E2" s="6">
        <v>1007567161</v>
      </c>
      <c r="F2" s="6">
        <f>+E2-D2</f>
        <v>0</v>
      </c>
      <c r="G2" s="16">
        <f>+(E2-D2)/D2</f>
        <v>0</v>
      </c>
      <c r="H2" s="6">
        <v>730461105</v>
      </c>
      <c r="I2" s="6">
        <f>+H2-E2</f>
        <v>-277106056</v>
      </c>
      <c r="J2" s="8">
        <f>+H2/E2</f>
        <v>0.72497510168456158</v>
      </c>
    </row>
    <row r="3" spans="1:10" ht="15.75" thickBot="1" x14ac:dyDescent="0.3">
      <c r="A3" s="4" t="s">
        <v>4</v>
      </c>
      <c r="B3" s="5" t="s">
        <v>5</v>
      </c>
      <c r="C3" s="5">
        <v>11</v>
      </c>
      <c r="D3" s="6">
        <v>4000000000</v>
      </c>
      <c r="E3" s="6">
        <v>4000000000</v>
      </c>
      <c r="F3" s="6">
        <f>+E3-D3</f>
        <v>0</v>
      </c>
      <c r="G3" s="16">
        <f>+(E3-D3)/D3</f>
        <v>0</v>
      </c>
      <c r="H3" s="6">
        <v>38801996</v>
      </c>
      <c r="I3" s="6">
        <f>+H3-E3</f>
        <v>-3961198004</v>
      </c>
      <c r="J3" s="8">
        <f t="shared" ref="J3:J4" si="0">+H3/E3</f>
        <v>9.7004989999999996E-3</v>
      </c>
    </row>
    <row r="4" spans="1:10" ht="15.75" thickBot="1" x14ac:dyDescent="0.3">
      <c r="A4" s="23" t="s">
        <v>9</v>
      </c>
      <c r="B4" s="24"/>
      <c r="C4" s="25"/>
      <c r="D4" s="7">
        <f>SUM(D2:D3)</f>
        <v>5007567161</v>
      </c>
      <c r="E4" s="7">
        <f t="shared" ref="E4:I4" si="1">SUM(E2:E3)</f>
        <v>5007567161</v>
      </c>
      <c r="F4" s="7">
        <f t="shared" si="1"/>
        <v>0</v>
      </c>
      <c r="G4" s="8">
        <f>+(E4-D4)/D4</f>
        <v>0</v>
      </c>
      <c r="H4" s="7">
        <f t="shared" si="1"/>
        <v>769263101</v>
      </c>
      <c r="I4" s="7">
        <f t="shared" si="1"/>
        <v>-4238304060</v>
      </c>
      <c r="J4" s="17">
        <f t="shared" si="0"/>
        <v>0.15362012655390525</v>
      </c>
    </row>
    <row r="6" spans="1:10" x14ac:dyDescent="0.25">
      <c r="D6" s="13"/>
      <c r="E6" s="13"/>
    </row>
  </sheetData>
  <mergeCells count="1"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EJECUCION PRESUPUESTAL 2020</vt:lpstr>
      <vt:lpstr>EJECUCION FUNCIONAMIENTO 2020</vt:lpstr>
      <vt:lpstr>EJECUCION INVERSION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Planeación</cp:lastModifiedBy>
  <dcterms:created xsi:type="dcterms:W3CDTF">2019-01-08T21:15:16Z</dcterms:created>
  <dcterms:modified xsi:type="dcterms:W3CDTF">2020-09-22T14:38:07Z</dcterms:modified>
</cp:coreProperties>
</file>